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مدیریت پشتیبانی\مزایده ها\مزایده فروش اقلام مازاد گرمایشی، اقلام مازاد اداری، ساختمانی و غیره\"/>
    </mc:Choice>
  </mc:AlternateContent>
  <xr:revisionPtr revIDLastSave="0" documentId="13_ncr:1_{AD37A749-EF14-4AD6-A857-23830EE3125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لیست کامل اقلام" sheetId="3" r:id="rId1"/>
    <sheet name="فرم پیشنهاد قیمت مزایده" sheetId="2" r:id="rId2"/>
  </sheets>
  <definedNames>
    <definedName name="_xlnm._FilterDatabase" localSheetId="1" hidden="1">'فرم پیشنهاد قیمت مزایده'!#REF!</definedName>
    <definedName name="_xlnm._FilterDatabase" localSheetId="0" hidden="1">'لیست کامل اقلام'!#REF!</definedName>
    <definedName name="_xlnm.Print_Titles" localSheetId="1">'فرم پیشنهاد قیمت مزایده'!$3:$3</definedName>
    <definedName name="_xlnm.Print_Titles" localSheetId="0">'لیست کامل اقلام'!$3:$3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7" i="3" l="1"/>
  <c r="I37" i="3"/>
  <c r="C7" i="2" l="1"/>
  <c r="G64" i="3"/>
  <c r="I64" i="3" s="1"/>
  <c r="G63" i="3"/>
  <c r="I63" i="3" s="1"/>
  <c r="G62" i="3"/>
  <c r="I62" i="3" s="1"/>
  <c r="G61" i="3"/>
  <c r="I61" i="3" s="1"/>
  <c r="G60" i="3"/>
  <c r="I60" i="3" s="1"/>
  <c r="G59" i="3"/>
  <c r="I59" i="3" s="1"/>
  <c r="G58" i="3"/>
  <c r="I58" i="3" s="1"/>
  <c r="G57" i="3"/>
  <c r="I57" i="3" s="1"/>
  <c r="G56" i="3"/>
  <c r="I56" i="3" s="1"/>
  <c r="G55" i="3"/>
  <c r="I55" i="3" s="1"/>
  <c r="G54" i="3"/>
  <c r="I54" i="3" s="1"/>
  <c r="G53" i="3"/>
  <c r="I53" i="3" s="1"/>
  <c r="G52" i="3"/>
  <c r="I52" i="3" s="1"/>
  <c r="G51" i="3"/>
  <c r="I51" i="3" s="1"/>
  <c r="G50" i="3"/>
  <c r="I50" i="3" s="1"/>
  <c r="G49" i="3"/>
  <c r="I49" i="3" s="1"/>
  <c r="G48" i="3"/>
  <c r="I48" i="3" s="1"/>
  <c r="G47" i="3"/>
  <c r="I47" i="3" s="1"/>
  <c r="G46" i="3"/>
  <c r="I46" i="3" s="1"/>
  <c r="G45" i="3"/>
  <c r="I45" i="3" s="1"/>
  <c r="G44" i="3"/>
  <c r="I44" i="3" s="1"/>
  <c r="G43" i="3"/>
  <c r="I43" i="3" s="1"/>
  <c r="G42" i="3"/>
  <c r="I42" i="3" s="1"/>
  <c r="G41" i="3"/>
  <c r="I41" i="3" s="1"/>
  <c r="G36" i="3"/>
  <c r="I36" i="3" s="1"/>
  <c r="G35" i="3"/>
  <c r="I35" i="3" s="1"/>
  <c r="G34" i="3"/>
  <c r="I34" i="3" s="1"/>
  <c r="G33" i="3"/>
  <c r="I33" i="3" s="1"/>
  <c r="G32" i="3"/>
  <c r="I32" i="3" s="1"/>
  <c r="G31" i="3"/>
  <c r="I31" i="3" s="1"/>
  <c r="I30" i="3"/>
  <c r="G30" i="3"/>
  <c r="G29" i="3"/>
  <c r="I29" i="3" s="1"/>
  <c r="G25" i="3"/>
  <c r="I25" i="3" s="1"/>
  <c r="G24" i="3"/>
  <c r="I24" i="3" s="1"/>
  <c r="G23" i="3"/>
  <c r="I23" i="3" s="1"/>
  <c r="G22" i="3"/>
  <c r="I22" i="3" s="1"/>
  <c r="G21" i="3"/>
  <c r="I21" i="3" s="1"/>
  <c r="G20" i="3"/>
  <c r="I20" i="3" s="1"/>
  <c r="G19" i="3"/>
  <c r="I19" i="3" s="1"/>
  <c r="G18" i="3"/>
  <c r="I18" i="3" s="1"/>
  <c r="G17" i="3"/>
  <c r="I17" i="3" s="1"/>
  <c r="G16" i="3"/>
  <c r="I16" i="3" s="1"/>
  <c r="G15" i="3"/>
  <c r="I15" i="3" s="1"/>
  <c r="G14" i="3"/>
  <c r="I14" i="3" s="1"/>
  <c r="G13" i="3"/>
  <c r="I13" i="3" s="1"/>
  <c r="G12" i="3"/>
  <c r="I12" i="3" s="1"/>
  <c r="G11" i="3"/>
  <c r="I11" i="3" s="1"/>
  <c r="G10" i="3"/>
  <c r="I10" i="3" s="1"/>
  <c r="G9" i="3"/>
  <c r="I9" i="3" s="1"/>
  <c r="G8" i="3"/>
  <c r="I8" i="3" s="1"/>
  <c r="G7" i="3"/>
  <c r="I7" i="3" s="1"/>
  <c r="G6" i="3"/>
  <c r="I6" i="3" s="1"/>
  <c r="G5" i="3"/>
  <c r="I5" i="3" s="1"/>
  <c r="G4" i="3"/>
  <c r="I4" i="3" s="1"/>
  <c r="I2" i="3" l="1"/>
  <c r="I39" i="3"/>
  <c r="I27" i="3"/>
</calcChain>
</file>

<file path=xl/sharedStrings.xml><?xml version="1.0" encoding="utf-8"?>
<sst xmlns="http://schemas.openxmlformats.org/spreadsheetml/2006/main" count="150" uniqueCount="72">
  <si>
    <t>تخته وایت برد</t>
  </si>
  <si>
    <t>پایه تخته وایت برد</t>
  </si>
  <si>
    <t>میز جلسه مشکی</t>
  </si>
  <si>
    <t>سینگ ظرفشویی به همراه شیرالات</t>
  </si>
  <si>
    <t xml:space="preserve">صندلی چرخدار اداری </t>
  </si>
  <si>
    <t xml:space="preserve">میز نهار خوری </t>
  </si>
  <si>
    <t xml:space="preserve">صندلی نهار خوری </t>
  </si>
  <si>
    <t>تابلو برق سه فاز</t>
  </si>
  <si>
    <t>تلفن پاناسونیک ساده</t>
  </si>
  <si>
    <t xml:space="preserve">نام کالا </t>
  </si>
  <si>
    <t xml:space="preserve">ساختمان الماس </t>
  </si>
  <si>
    <t>ساختمان ستاری</t>
  </si>
  <si>
    <t>ردیف</t>
  </si>
  <si>
    <t>میز مدیریتی</t>
  </si>
  <si>
    <t>میز معاونتی</t>
  </si>
  <si>
    <t>میز کنفرانس</t>
  </si>
  <si>
    <t>میز کارشناسی</t>
  </si>
  <si>
    <t>کمد</t>
  </si>
  <si>
    <t>درب سالم به همراه یراق آلات</t>
  </si>
  <si>
    <t xml:space="preserve">قفسه فلزی طبقه ای </t>
  </si>
  <si>
    <t>جا کفشی</t>
  </si>
  <si>
    <t>کابینت بالا و ژایین</t>
  </si>
  <si>
    <t>فن کویل سقفی کوچک و بزرگ</t>
  </si>
  <si>
    <t>باطری 12 وات 65 آمپر</t>
  </si>
  <si>
    <t>درب سرویس بهداشتی رویه چرمی</t>
  </si>
  <si>
    <t>کناف کچی</t>
  </si>
  <si>
    <t>روشویی کامل با شیرآلات</t>
  </si>
  <si>
    <t xml:space="preserve">چهار چوب فلزی درب </t>
  </si>
  <si>
    <t>درب ضد سرقت</t>
  </si>
  <si>
    <t>خشک کن برقی 2500 وات</t>
  </si>
  <si>
    <t>خشک کن برقی 1800 وات</t>
  </si>
  <si>
    <t>آینه با قاب چوبی</t>
  </si>
  <si>
    <t>فلاش تانک</t>
  </si>
  <si>
    <t>پرده زبرا در سایز های مختلف</t>
  </si>
  <si>
    <t>پرده کرکره ای فلزی</t>
  </si>
  <si>
    <t>آبگرمکن دیواری</t>
  </si>
  <si>
    <t>تلفن پاناسونیک دیجیتال</t>
  </si>
  <si>
    <t>تلفن پاناسونیک مدیریتیی</t>
  </si>
  <si>
    <t>تلفن تکنو ساده</t>
  </si>
  <si>
    <t>آبسردکن</t>
  </si>
  <si>
    <t>کتابخانه کوچک کشودار</t>
  </si>
  <si>
    <t>سماور برقی</t>
  </si>
  <si>
    <t xml:space="preserve">جالباسی </t>
  </si>
  <si>
    <t>سم پاش دستی</t>
  </si>
  <si>
    <t>بغل میز مدیریتی</t>
  </si>
  <si>
    <t>پارتیشن (لنگه ای)</t>
  </si>
  <si>
    <t>شیر سرویس بهداشتی</t>
  </si>
  <si>
    <t>فن کویل دیواری</t>
  </si>
  <si>
    <t>فرش 6 متری(تخته)</t>
  </si>
  <si>
    <t>فرش نماز(متر)</t>
  </si>
  <si>
    <t>هواکش صنعتی 50*50</t>
  </si>
  <si>
    <t>کولر گازی</t>
  </si>
  <si>
    <t>گروه بندی</t>
  </si>
  <si>
    <t>اداری</t>
  </si>
  <si>
    <t>ساختمانی</t>
  </si>
  <si>
    <t>نبشی سوراخ دار طبقات قفسه فلزی</t>
  </si>
  <si>
    <t>تاسیساتی</t>
  </si>
  <si>
    <t>انواع شیشه دوجداره (جام) در ابعاد مختلف</t>
  </si>
  <si>
    <t>سیستم گرمایشی ( قطعات چدنی دیگ  به همراه مشعل)</t>
  </si>
  <si>
    <t>انواع درب وپنجره ثابت و متحرک UPVC</t>
  </si>
  <si>
    <t>دستگاه سانترال به همراه ups
برند ایمن توان
مدل EA8806 6kva 
input : 220V
Output : 220VAC</t>
  </si>
  <si>
    <t>قیمت واحد
(ريال)</t>
  </si>
  <si>
    <t>قیمت کل
(ريال)</t>
  </si>
  <si>
    <t>انبار کوروش
(شورآباد)</t>
  </si>
  <si>
    <t>محل انبارش</t>
  </si>
  <si>
    <t>مجموع تعداد اقلام</t>
  </si>
  <si>
    <t>محل مهر و امضا و نام شرکت کننده در مزایده</t>
  </si>
  <si>
    <t>قیمت کل (ريال)</t>
  </si>
  <si>
    <t>بسمه تعالی
شرکت خدمات ارتباطی و الکترونیکی ایرانیان نت
اپراتور چهارم مخابراتی کشور
" فرم پیشنهاد قیمت مزایده اقلام مازاد تاسیساتی، اداری و ساختمانی شرکت ایرانیان نت "</t>
  </si>
  <si>
    <t>میز جلومبلی  شیشه ای</t>
  </si>
  <si>
    <t>آبسردکن
ایستکول TM-CS216
Simex
Magic WPU-5900F</t>
  </si>
  <si>
    <r>
      <t xml:space="preserve">
" لیست اقلام مازاد "
این لیست صرفا بابت </t>
    </r>
    <r>
      <rPr>
        <u/>
        <sz val="16"/>
        <rFont val="B Zar"/>
        <charset val="178"/>
      </rPr>
      <t>ایجاد شفافیت اطلاعات و کمک به شرکت کنندگان</t>
    </r>
    <r>
      <rPr>
        <sz val="16"/>
        <rFont val="B Zar"/>
        <charset val="178"/>
      </rPr>
      <t xml:space="preserve"> در مزایده میباشد و داوطلبین موظف هستند تا شخصا نسبت به کنترل کمیت و کیفیت اقلام اقدام نمایند و بدیهی است در صورت برنده شدن، هیچگونه ادعایی مبنی بر مغایرت کمیت و کیفیت از سوی برنده مسموع نخواهد بود و هیچ حقی را برای ایشان ایجاد نمیکن.
این صفحه صرفا بابت کمک به شرکت کنندگان میباشد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</si>
</sst>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78"/>
      <scheme val="minor"/>
    </font>
    <font>
      <sz val="12"/>
      <name val="B Zar"/>
      <charset val="178"/>
    </font>
    <font>
      <sz val="16"/>
      <name val="B Zar"/>
      <charset val="178"/>
    </font>
    <font>
      <sz val="11"/>
      <name val="B Zar"/>
      <charset val="178"/>
    </font>
    <font>
      <b/>
      <sz val="12"/>
      <name val="B Zar"/>
      <charset val="178"/>
    </font>
    <font>
      <b/>
      <sz val="11"/>
      <name val="B Zar"/>
      <charset val="178"/>
    </font>
    <font>
      <b/>
      <sz val="14"/>
      <name val="B Zar"/>
      <charset val="178"/>
    </font>
    <font>
      <sz val="14"/>
      <name val="B Zar"/>
      <charset val="178"/>
    </font>
    <font>
      <sz val="10"/>
      <name val="B Zar"/>
      <charset val="178"/>
    </font>
    <font>
      <u/>
      <sz val="16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5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auto="1"/>
        </right>
        <top style="medium">
          <color rgb="FF000000"/>
        </top>
        <bottom style="medium">
          <color auto="1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double">
          <color auto="1"/>
        </left>
        <right style="double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523877</xdr:rowOff>
    </xdr:from>
    <xdr:ext cx="952498" cy="666748"/>
    <xdr:pic>
      <xdr:nvPicPr>
        <xdr:cNvPr id="3" name="Picture 2">
          <a:extLst>
            <a:ext uri="{FF2B5EF4-FFF2-40B4-BE49-F238E27FC236}">
              <a16:creationId xmlns:a16="http://schemas.microsoft.com/office/drawing/2014/main" id="{48653B83-59FC-472B-809D-835E7370E73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55285924" y="523877"/>
          <a:ext cx="952498" cy="666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F37EE6B-2AC0-4DDD-B07C-3FF71C87C446}" name="Table15" displayName="Table15" ref="A3:I25" totalsRowShown="0" headerRowDxfId="41" dataDxfId="39" headerRowBorderDxfId="40" tableBorderDxfId="38" totalsRowBorderDxfId="37">
  <autoFilter ref="A3:I25" xr:uid="{877B29BF-B27A-4CC0-BC00-D94298F5C2BB}"/>
  <tableColumns count="9">
    <tableColumn id="1" xr3:uid="{7EEDE1F1-94AF-41AD-A90D-95A1EA29030A}" name="ردیف" dataDxfId="36"/>
    <tableColumn id="2" xr3:uid="{61B00639-1A10-41A2-9700-126AA2DEBEAD}" name="گروه بندی" dataDxfId="35"/>
    <tableColumn id="3" xr3:uid="{FFA50E3D-FD21-471A-989D-8491319CD175}" name="نام کالا " dataDxfId="34"/>
    <tableColumn id="4" xr3:uid="{C1DB11A2-6F47-41EF-AD8B-1E4404DF6FE9}" name="ساختمان الماس " dataDxfId="33"/>
    <tableColumn id="5" xr3:uid="{BF0E5868-81CD-4AF3-8C1E-D5F6BDA0AA65}" name="انبار کوروش_x000a_(شورآباد)" dataDxfId="32"/>
    <tableColumn id="6" xr3:uid="{6D0EE6BD-F02B-473B-8606-E29073BC3BEE}" name="ساختمان ستاری" dataDxfId="31"/>
    <tableColumn id="7" xr3:uid="{034C9E3A-2882-409A-9B97-430BABC4CDAD}" name="مجموع تعداد اقلام" dataDxfId="30">
      <calculatedColumnFormula>Table15[[#This Row],[ساختمان ستاری]]+Table15[[#This Row],[انبار کوروش
(شورآباد)]]+Table15[[#This Row],[ساختمان الماس ]]</calculatedColumnFormula>
    </tableColumn>
    <tableColumn id="8" xr3:uid="{04B1D6E2-8147-4D67-B564-C301FD172900}" name="قیمت واحد_x000a_(ريال)" dataDxfId="29"/>
    <tableColumn id="9" xr3:uid="{4DCD20AA-E46D-49C0-8033-123861129C61}" name="قیمت کل_x000a_(ريال)" dataDxfId="28">
      <calculatedColumnFormula>Table15[[#This Row],[مجموع تعداد اقلام]]*Table15[[#This Row],[قیمت واحد
(ريال)]]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93548CD-3A6A-4486-AC6A-2E5D6A7414D6}" name="Table26" displayName="Table26" ref="A28:I37" totalsRowShown="0" headerRowDxfId="27" dataDxfId="25" headerRowBorderDxfId="26" tableBorderDxfId="24" totalsRowBorderDxfId="23">
  <autoFilter ref="A28:I37" xr:uid="{2495D42B-F252-4888-90A1-5AD612726586}"/>
  <tableColumns count="9">
    <tableColumn id="1" xr3:uid="{3EBDBE79-0327-4212-A815-DF5933F4C997}" name="ردیف" dataDxfId="22"/>
    <tableColumn id="2" xr3:uid="{D36E6AD1-E78A-4D20-B1A2-5F66537DB4F1}" name="گروه بندی" dataDxfId="21"/>
    <tableColumn id="3" xr3:uid="{C4985CEF-01C8-4B05-B45B-14474AACE8AD}" name="نام کالا " dataDxfId="20"/>
    <tableColumn id="4" xr3:uid="{ADB8E0E9-D766-46F4-8C63-B532CB3BA280}" name="ساختمان الماس " dataDxfId="19"/>
    <tableColumn id="5" xr3:uid="{FC9B6028-2EBE-4BEC-8E42-C5A98D76DBAA}" name="انبار کوروش_x000a_(شورآباد)" dataDxfId="18"/>
    <tableColumn id="6" xr3:uid="{1CE549E7-0085-4BEB-9518-60CA81B21C28}" name="ساختمان ستاری" dataDxfId="17"/>
    <tableColumn id="7" xr3:uid="{0AE76C58-174B-4A96-A1DD-59C127F27FE8}" name="مجموع تعداد اقلام" dataDxfId="16">
      <calculatedColumnFormula>F29+E29+D29</calculatedColumnFormula>
    </tableColumn>
    <tableColumn id="8" xr3:uid="{E3B23146-E216-4BD2-BE19-EA788F4721F8}" name="قیمت واحد_x000a_(ريال)" dataDxfId="15"/>
    <tableColumn id="9" xr3:uid="{FBD0E860-817C-486F-9D36-3AEF210E73FB}" name="قیمت کل_x000a_(ريال)" dataDxfId="14">
      <calculatedColumnFormula>Table26[[#This Row],[قیمت واحد
(ريال)]]*Table26[[#This Row],[مجموع تعداد اقلام]]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1DBB358-D4EB-4942-A48C-DD24D9B8681F}" name="Table37" displayName="Table37" ref="A40:I64" totalsRowShown="0" headerRowDxfId="13" dataDxfId="11" headerRowBorderDxfId="12" tableBorderDxfId="10" totalsRowBorderDxfId="9">
  <autoFilter ref="A40:I64" xr:uid="{73B3A05E-728C-4A63-9161-9E50643EE7E9}"/>
  <tableColumns count="9">
    <tableColumn id="1" xr3:uid="{9E99515D-FB79-4EE8-95CC-6668B1518AE5}" name="ردیف" dataDxfId="8"/>
    <tableColumn id="2" xr3:uid="{ED57173F-6B19-4C4C-95DC-5BA4A413FE8E}" name="گروه بندی" dataDxfId="7"/>
    <tableColumn id="3" xr3:uid="{2E967313-78EE-45A8-8F93-54974FCA2D4F}" name="نام کالا " dataDxfId="6"/>
    <tableColumn id="4" xr3:uid="{4E9C3AC3-6013-4E78-9564-88DD0C883994}" name="ساختمان الماس " dataDxfId="5"/>
    <tableColumn id="5" xr3:uid="{06B05B19-D992-4BDC-ACDD-04F187AF3B6F}" name="انبار کوروش_x000a_(شورآباد)" dataDxfId="4"/>
    <tableColumn id="6" xr3:uid="{F00DA343-998C-4C71-8CE3-A9CBF31D65DC}" name="ساختمان ستاری" dataDxfId="3"/>
    <tableColumn id="7" xr3:uid="{004EE28C-83BC-4950-84F0-55DF36C69C67}" name="مجموع تعداد اقلام" dataDxfId="2">
      <calculatedColumnFormula>Table37[[#This Row],[ساختمان ستاری]]+Table37[[#This Row],[انبار کوروش
(شورآباد)]]+Table37[[#This Row],[ساختمان الماس ]]</calculatedColumnFormula>
    </tableColumn>
    <tableColumn id="8" xr3:uid="{52910C85-CB05-4E56-840A-0518F752D53E}" name="قیمت واحد_x000a_(ريال)" dataDxfId="1"/>
    <tableColumn id="9" xr3:uid="{749AF2EF-0E0D-40C9-B459-5AE74BEB44B8}" name="قیمت کل_x000a_(ريال)" dataDxfId="0">
      <calculatedColumnFormula>Table37[[#This Row],[قیمت واحد
(ريال)]]*Table37[[#This Row],[مجموع تعداد اقلام]]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443B06-16E0-4068-A94E-83AC907C3AEE}" name="Table1" displayName="Table1" ref="A3:C6" totalsRowShown="0" headerRowDxfId="49" dataDxfId="47" headerRowBorderDxfId="48" tableBorderDxfId="46" totalsRowBorderDxfId="45">
  <autoFilter ref="A3:C6" xr:uid="{877B29BF-B27A-4CC0-BC00-D94298F5C2BB}"/>
  <tableColumns count="3">
    <tableColumn id="1" xr3:uid="{02B35205-FAAE-413E-9B10-B59BFDC836CD}" name="ردیف" dataDxfId="44"/>
    <tableColumn id="2" xr3:uid="{77FFEBD3-F485-41F5-80C8-94A377D29D41}" name="گروه بندی" dataDxfId="43"/>
    <tableColumn id="9" xr3:uid="{04EB0FE8-2B01-47CE-A8AD-84EF503C5597}" name="قیمت کل_x000a_(ريال)" dataDxfId="4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33CE-5521-4D13-83ED-D55E5CBE5369}">
  <sheetPr>
    <pageSetUpPr fitToPage="1"/>
  </sheetPr>
  <dimension ref="A1:I64"/>
  <sheetViews>
    <sheetView rightToLeft="1" zoomScaleNormal="100" workbookViewId="0">
      <selection activeCell="N12" sqref="N12"/>
    </sheetView>
  </sheetViews>
  <sheetFormatPr defaultRowHeight="27"/>
  <cols>
    <col min="1" max="1" width="7.42578125" style="31" customWidth="1"/>
    <col min="2" max="2" width="12.42578125" style="31" bestFit="1" customWidth="1"/>
    <col min="3" max="3" width="36.85546875" style="31" bestFit="1" customWidth="1"/>
    <col min="4" max="4" width="18.140625" style="2" bestFit="1" customWidth="1"/>
    <col min="5" max="5" width="15.28515625" style="2" bestFit="1" customWidth="1"/>
    <col min="6" max="6" width="17.85546875" style="2" bestFit="1" customWidth="1"/>
    <col min="7" max="7" width="16.5703125" style="3" customWidth="1"/>
    <col min="8" max="8" width="17.140625" style="3" bestFit="1" customWidth="1"/>
    <col min="9" max="9" width="15.42578125" style="3" bestFit="1" customWidth="1"/>
    <col min="10" max="16384" width="9.140625" style="3"/>
  </cols>
  <sheetData>
    <row r="1" spans="1:9" ht="126.75" customHeight="1" thickTop="1" thickBot="1">
      <c r="A1" s="53" t="s">
        <v>71</v>
      </c>
      <c r="B1" s="54"/>
      <c r="C1" s="54"/>
      <c r="D1" s="54"/>
      <c r="E1" s="54"/>
      <c r="F1" s="54"/>
      <c r="G1" s="54"/>
      <c r="H1" s="54"/>
      <c r="I1" s="55"/>
    </row>
    <row r="2" spans="1:9" ht="51" customHeight="1" thickTop="1" thickBot="1">
      <c r="D2" s="56" t="s">
        <v>64</v>
      </c>
      <c r="E2" s="57"/>
      <c r="F2" s="58"/>
      <c r="I2" s="4">
        <f>SUBTOTAL(9,Table15[قیمت کل
(ريال)])</f>
        <v>0</v>
      </c>
    </row>
    <row r="3" spans="1:9" s="5" customFormat="1" ht="42" customHeight="1">
      <c r="A3" s="8" t="s">
        <v>12</v>
      </c>
      <c r="B3" s="9" t="s">
        <v>52</v>
      </c>
      <c r="C3" s="9" t="s">
        <v>9</v>
      </c>
      <c r="D3" s="9" t="s">
        <v>10</v>
      </c>
      <c r="E3" s="9" t="s">
        <v>63</v>
      </c>
      <c r="F3" s="9" t="s">
        <v>11</v>
      </c>
      <c r="G3" s="10" t="s">
        <v>65</v>
      </c>
      <c r="H3" s="10" t="s">
        <v>61</v>
      </c>
      <c r="I3" s="11" t="s">
        <v>62</v>
      </c>
    </row>
    <row r="4" spans="1:9" ht="21">
      <c r="A4" s="12">
        <v>1</v>
      </c>
      <c r="B4" s="6" t="s">
        <v>53</v>
      </c>
      <c r="C4" s="6" t="s">
        <v>13</v>
      </c>
      <c r="D4" s="6">
        <v>3</v>
      </c>
      <c r="E4" s="6"/>
      <c r="F4" s="6"/>
      <c r="G4" s="7">
        <f>Table15[[#This Row],[ساختمان ستاری]]+Table15[[#This Row],[انبار کوروش
(شورآباد)]]+Table15[[#This Row],[ساختمان الماس ]]</f>
        <v>3</v>
      </c>
      <c r="H4" s="7"/>
      <c r="I4" s="13">
        <f>Table15[[#This Row],[مجموع تعداد اقلام]]*Table15[[#This Row],[قیمت واحد
(ريال)]]</f>
        <v>0</v>
      </c>
    </row>
    <row r="5" spans="1:9" ht="21">
      <c r="A5" s="12">
        <v>2</v>
      </c>
      <c r="B5" s="6" t="s">
        <v>53</v>
      </c>
      <c r="C5" s="6" t="s">
        <v>44</v>
      </c>
      <c r="D5" s="6">
        <v>1</v>
      </c>
      <c r="E5" s="6"/>
      <c r="F5" s="6"/>
      <c r="G5" s="7">
        <f>Table15[[#This Row],[ساختمان ستاری]]+Table15[[#This Row],[انبار کوروش
(شورآباد)]]+Table15[[#This Row],[ساختمان الماس ]]</f>
        <v>1</v>
      </c>
      <c r="H5" s="7"/>
      <c r="I5" s="13">
        <f>Table15[[#This Row],[مجموع تعداد اقلام]]*Table15[[#This Row],[قیمت واحد
(ريال)]]</f>
        <v>0</v>
      </c>
    </row>
    <row r="6" spans="1:9" ht="21">
      <c r="A6" s="12">
        <v>3</v>
      </c>
      <c r="B6" s="6" t="s">
        <v>53</v>
      </c>
      <c r="C6" s="6" t="s">
        <v>14</v>
      </c>
      <c r="D6" s="6">
        <v>1</v>
      </c>
      <c r="E6" s="6"/>
      <c r="F6" s="6"/>
      <c r="G6" s="7">
        <f>Table15[[#This Row],[ساختمان ستاری]]+Table15[[#This Row],[انبار کوروش
(شورآباد)]]+Table15[[#This Row],[ساختمان الماس ]]</f>
        <v>1</v>
      </c>
      <c r="H6" s="7"/>
      <c r="I6" s="13">
        <f>Table15[[#This Row],[مجموع تعداد اقلام]]*Table15[[#This Row],[قیمت واحد
(ريال)]]</f>
        <v>0</v>
      </c>
    </row>
    <row r="7" spans="1:9" ht="21">
      <c r="A7" s="12">
        <v>4</v>
      </c>
      <c r="B7" s="6" t="s">
        <v>53</v>
      </c>
      <c r="C7" s="6" t="s">
        <v>15</v>
      </c>
      <c r="D7" s="6">
        <v>3</v>
      </c>
      <c r="E7" s="6"/>
      <c r="F7" s="6"/>
      <c r="G7" s="7">
        <f>Table15[[#This Row],[ساختمان ستاری]]+Table15[[#This Row],[انبار کوروش
(شورآباد)]]+Table15[[#This Row],[ساختمان الماس ]]</f>
        <v>3</v>
      </c>
      <c r="H7" s="7"/>
      <c r="I7" s="13">
        <f>Table15[[#This Row],[مجموع تعداد اقلام]]*Table15[[#This Row],[قیمت واحد
(ريال)]]</f>
        <v>0</v>
      </c>
    </row>
    <row r="8" spans="1:9" ht="21">
      <c r="A8" s="12">
        <v>5</v>
      </c>
      <c r="B8" s="6" t="s">
        <v>53</v>
      </c>
      <c r="C8" s="6" t="s">
        <v>16</v>
      </c>
      <c r="D8" s="6">
        <v>21</v>
      </c>
      <c r="E8" s="6">
        <v>31</v>
      </c>
      <c r="F8" s="6">
        <v>13</v>
      </c>
      <c r="G8" s="7">
        <f>Table15[[#This Row],[ساختمان ستاری]]+Table15[[#This Row],[انبار کوروش
(شورآباد)]]+Table15[[#This Row],[ساختمان الماس ]]</f>
        <v>65</v>
      </c>
      <c r="H8" s="7"/>
      <c r="I8" s="13">
        <f>Table15[[#This Row],[مجموع تعداد اقلام]]*Table15[[#This Row],[قیمت واحد
(ريال)]]</f>
        <v>0</v>
      </c>
    </row>
    <row r="9" spans="1:9" ht="21">
      <c r="A9" s="12">
        <v>6</v>
      </c>
      <c r="B9" s="6" t="s">
        <v>53</v>
      </c>
      <c r="C9" s="6" t="s">
        <v>17</v>
      </c>
      <c r="D9" s="6">
        <v>5</v>
      </c>
      <c r="E9" s="6">
        <v>20</v>
      </c>
      <c r="F9" s="6">
        <v>4</v>
      </c>
      <c r="G9" s="7">
        <f>Table15[[#This Row],[ساختمان ستاری]]+Table15[[#This Row],[انبار کوروش
(شورآباد)]]+Table15[[#This Row],[ساختمان الماس ]]</f>
        <v>29</v>
      </c>
      <c r="H9" s="7"/>
      <c r="I9" s="13">
        <f>Table15[[#This Row],[مجموع تعداد اقلام]]*Table15[[#This Row],[قیمت واحد
(ريال)]]</f>
        <v>0</v>
      </c>
    </row>
    <row r="10" spans="1:9" ht="21">
      <c r="A10" s="12">
        <v>7</v>
      </c>
      <c r="B10" s="6" t="s">
        <v>53</v>
      </c>
      <c r="C10" s="6" t="s">
        <v>45</v>
      </c>
      <c r="D10" s="6">
        <v>12</v>
      </c>
      <c r="E10" s="6">
        <v>8</v>
      </c>
      <c r="F10" s="6">
        <v>12</v>
      </c>
      <c r="G10" s="7">
        <f>Table15[[#This Row],[ساختمان ستاری]]+Table15[[#This Row],[انبار کوروش
(شورآباد)]]+Table15[[#This Row],[ساختمان الماس ]]</f>
        <v>32</v>
      </c>
      <c r="H10" s="7"/>
      <c r="I10" s="13">
        <f>Table15[[#This Row],[مجموع تعداد اقلام]]*Table15[[#This Row],[قیمت واحد
(ريال)]]</f>
        <v>0</v>
      </c>
    </row>
    <row r="11" spans="1:9" ht="21">
      <c r="A11" s="12">
        <v>8</v>
      </c>
      <c r="B11" s="6" t="s">
        <v>53</v>
      </c>
      <c r="C11" s="6" t="s">
        <v>1</v>
      </c>
      <c r="D11" s="6"/>
      <c r="E11" s="6">
        <v>2</v>
      </c>
      <c r="F11" s="6"/>
      <c r="G11" s="7">
        <f>Table15[[#This Row],[ساختمان ستاری]]+Table15[[#This Row],[انبار کوروش
(شورآباد)]]+Table15[[#This Row],[ساختمان الماس ]]</f>
        <v>2</v>
      </c>
      <c r="H11" s="7"/>
      <c r="I11" s="13">
        <f>Table15[[#This Row],[مجموع تعداد اقلام]]*Table15[[#This Row],[قیمت واحد
(ريال)]]</f>
        <v>0</v>
      </c>
    </row>
    <row r="12" spans="1:9" ht="21">
      <c r="A12" s="12">
        <v>9</v>
      </c>
      <c r="B12" s="6" t="s">
        <v>53</v>
      </c>
      <c r="C12" s="6" t="s">
        <v>4</v>
      </c>
      <c r="D12" s="6">
        <v>8</v>
      </c>
      <c r="E12" s="6">
        <v>2</v>
      </c>
      <c r="F12" s="6"/>
      <c r="G12" s="7">
        <f>Table15[[#This Row],[ساختمان ستاری]]+Table15[[#This Row],[انبار کوروش
(شورآباد)]]+Table15[[#This Row],[ساختمان الماس ]]</f>
        <v>10</v>
      </c>
      <c r="H12" s="7"/>
      <c r="I12" s="13">
        <f>Table15[[#This Row],[مجموع تعداد اقلام]]*Table15[[#This Row],[قیمت واحد
(ريال)]]</f>
        <v>0</v>
      </c>
    </row>
    <row r="13" spans="1:9" ht="21">
      <c r="A13" s="12">
        <v>10</v>
      </c>
      <c r="B13" s="6" t="s">
        <v>53</v>
      </c>
      <c r="C13" s="6" t="s">
        <v>5</v>
      </c>
      <c r="D13" s="6"/>
      <c r="E13" s="6">
        <v>4</v>
      </c>
      <c r="F13" s="6">
        <v>3</v>
      </c>
      <c r="G13" s="7">
        <f>Table15[[#This Row],[ساختمان ستاری]]+Table15[[#This Row],[انبار کوروش
(شورآباد)]]+Table15[[#This Row],[ساختمان الماس ]]</f>
        <v>7</v>
      </c>
      <c r="H13" s="7"/>
      <c r="I13" s="13">
        <f>Table15[[#This Row],[مجموع تعداد اقلام]]*Table15[[#This Row],[قیمت واحد
(ريال)]]</f>
        <v>0</v>
      </c>
    </row>
    <row r="14" spans="1:9" ht="21">
      <c r="A14" s="12">
        <v>11</v>
      </c>
      <c r="B14" s="6" t="s">
        <v>53</v>
      </c>
      <c r="C14" s="6" t="s">
        <v>20</v>
      </c>
      <c r="D14" s="6"/>
      <c r="E14" s="6">
        <v>2</v>
      </c>
      <c r="F14" s="6">
        <v>1</v>
      </c>
      <c r="G14" s="7">
        <f>Table15[[#This Row],[ساختمان ستاری]]+Table15[[#This Row],[انبار کوروش
(شورآباد)]]+Table15[[#This Row],[ساختمان الماس ]]</f>
        <v>3</v>
      </c>
      <c r="H14" s="7"/>
      <c r="I14" s="13">
        <f>Table15[[#This Row],[مجموع تعداد اقلام]]*Table15[[#This Row],[قیمت واحد
(ريال)]]</f>
        <v>0</v>
      </c>
    </row>
    <row r="15" spans="1:9" ht="21">
      <c r="A15" s="12">
        <v>12</v>
      </c>
      <c r="B15" s="6" t="s">
        <v>53</v>
      </c>
      <c r="C15" s="6" t="s">
        <v>6</v>
      </c>
      <c r="D15" s="6">
        <v>1</v>
      </c>
      <c r="E15" s="6">
        <v>13</v>
      </c>
      <c r="F15" s="6">
        <v>16</v>
      </c>
      <c r="G15" s="7">
        <f>Table15[[#This Row],[ساختمان ستاری]]+Table15[[#This Row],[انبار کوروش
(شورآباد)]]+Table15[[#This Row],[ساختمان الماس ]]</f>
        <v>30</v>
      </c>
      <c r="H15" s="7"/>
      <c r="I15" s="13">
        <f>Table15[[#This Row],[مجموع تعداد اقلام]]*Table15[[#This Row],[قیمت واحد
(ريال)]]</f>
        <v>0</v>
      </c>
    </row>
    <row r="16" spans="1:9" ht="21">
      <c r="A16" s="12">
        <v>13</v>
      </c>
      <c r="B16" s="6" t="s">
        <v>53</v>
      </c>
      <c r="C16" s="6" t="s">
        <v>2</v>
      </c>
      <c r="D16" s="6"/>
      <c r="E16" s="6">
        <v>3</v>
      </c>
      <c r="F16" s="6"/>
      <c r="G16" s="7">
        <f>Table15[[#This Row],[ساختمان ستاری]]+Table15[[#This Row],[انبار کوروش
(شورآباد)]]+Table15[[#This Row],[ساختمان الماس ]]</f>
        <v>3</v>
      </c>
      <c r="H16" s="7"/>
      <c r="I16" s="13">
        <f>Table15[[#This Row],[مجموع تعداد اقلام]]*Table15[[#This Row],[قیمت واحد
(ريال)]]</f>
        <v>0</v>
      </c>
    </row>
    <row r="17" spans="1:9" ht="21">
      <c r="A17" s="12">
        <v>14</v>
      </c>
      <c r="B17" s="6" t="s">
        <v>53</v>
      </c>
      <c r="C17" s="6" t="s">
        <v>0</v>
      </c>
      <c r="D17" s="6">
        <v>11</v>
      </c>
      <c r="E17" s="6">
        <v>4</v>
      </c>
      <c r="F17" s="6"/>
      <c r="G17" s="7">
        <f>Table15[[#This Row],[ساختمان ستاری]]+Table15[[#This Row],[انبار کوروش
(شورآباد)]]+Table15[[#This Row],[ساختمان الماس ]]</f>
        <v>15</v>
      </c>
      <c r="H17" s="7"/>
      <c r="I17" s="13">
        <f>Table15[[#This Row],[مجموع تعداد اقلام]]*Table15[[#This Row],[قیمت واحد
(ريال)]]</f>
        <v>0</v>
      </c>
    </row>
    <row r="18" spans="1:9" ht="21">
      <c r="A18" s="12">
        <v>15</v>
      </c>
      <c r="B18" s="6" t="s">
        <v>53</v>
      </c>
      <c r="C18" s="6" t="s">
        <v>36</v>
      </c>
      <c r="D18" s="6">
        <v>26</v>
      </c>
      <c r="E18" s="6"/>
      <c r="F18" s="6"/>
      <c r="G18" s="7">
        <f>Table15[[#This Row],[ساختمان ستاری]]+Table15[[#This Row],[انبار کوروش
(شورآباد)]]+Table15[[#This Row],[ساختمان الماس ]]</f>
        <v>26</v>
      </c>
      <c r="H18" s="7"/>
      <c r="I18" s="13">
        <f>Table15[[#This Row],[مجموع تعداد اقلام]]*Table15[[#This Row],[قیمت واحد
(ريال)]]</f>
        <v>0</v>
      </c>
    </row>
    <row r="19" spans="1:9" ht="21">
      <c r="A19" s="12">
        <v>16</v>
      </c>
      <c r="B19" s="6" t="s">
        <v>53</v>
      </c>
      <c r="C19" s="6" t="s">
        <v>37</v>
      </c>
      <c r="D19" s="6">
        <v>4</v>
      </c>
      <c r="E19" s="6"/>
      <c r="F19" s="6"/>
      <c r="G19" s="7">
        <f>Table15[[#This Row],[ساختمان ستاری]]+Table15[[#This Row],[انبار کوروش
(شورآباد)]]+Table15[[#This Row],[ساختمان الماس ]]</f>
        <v>4</v>
      </c>
      <c r="H19" s="7"/>
      <c r="I19" s="13">
        <f>Table15[[#This Row],[مجموع تعداد اقلام]]*Table15[[#This Row],[قیمت واحد
(ريال)]]</f>
        <v>0</v>
      </c>
    </row>
    <row r="20" spans="1:9" ht="21">
      <c r="A20" s="12">
        <v>17</v>
      </c>
      <c r="B20" s="6" t="s">
        <v>53</v>
      </c>
      <c r="C20" s="6" t="s">
        <v>8</v>
      </c>
      <c r="D20" s="6">
        <v>7</v>
      </c>
      <c r="E20" s="6"/>
      <c r="F20" s="6"/>
      <c r="G20" s="7">
        <f>Table15[[#This Row],[ساختمان ستاری]]+Table15[[#This Row],[انبار کوروش
(شورآباد)]]+Table15[[#This Row],[ساختمان الماس ]]</f>
        <v>7</v>
      </c>
      <c r="H20" s="7"/>
      <c r="I20" s="13">
        <f>Table15[[#This Row],[مجموع تعداد اقلام]]*Table15[[#This Row],[قیمت واحد
(ريال)]]</f>
        <v>0</v>
      </c>
    </row>
    <row r="21" spans="1:9" ht="21">
      <c r="A21" s="12">
        <v>18</v>
      </c>
      <c r="B21" s="6" t="s">
        <v>53</v>
      </c>
      <c r="C21" s="6" t="s">
        <v>38</v>
      </c>
      <c r="D21" s="6">
        <v>14</v>
      </c>
      <c r="E21" s="6"/>
      <c r="F21" s="6"/>
      <c r="G21" s="7">
        <f>Table15[[#This Row],[ساختمان ستاری]]+Table15[[#This Row],[انبار کوروش
(شورآباد)]]+Table15[[#This Row],[ساختمان الماس ]]</f>
        <v>14</v>
      </c>
      <c r="H21" s="7"/>
      <c r="I21" s="13">
        <f>Table15[[#This Row],[مجموع تعداد اقلام]]*Table15[[#This Row],[قیمت واحد
(ريال)]]</f>
        <v>0</v>
      </c>
    </row>
    <row r="22" spans="1:9" ht="21">
      <c r="A22" s="12">
        <v>19</v>
      </c>
      <c r="B22" s="6" t="s">
        <v>53</v>
      </c>
      <c r="C22" s="6" t="s">
        <v>40</v>
      </c>
      <c r="D22" s="6">
        <v>8</v>
      </c>
      <c r="E22" s="6"/>
      <c r="F22" s="6"/>
      <c r="G22" s="7">
        <f>Table15[[#This Row],[ساختمان ستاری]]+Table15[[#This Row],[انبار کوروش
(شورآباد)]]+Table15[[#This Row],[ساختمان الماس ]]</f>
        <v>8</v>
      </c>
      <c r="H22" s="7"/>
      <c r="I22" s="13">
        <f>Table15[[#This Row],[مجموع تعداد اقلام]]*Table15[[#This Row],[قیمت واحد
(ريال)]]</f>
        <v>0</v>
      </c>
    </row>
    <row r="23" spans="1:9" ht="21">
      <c r="A23" s="12">
        <v>20</v>
      </c>
      <c r="B23" s="6" t="s">
        <v>53</v>
      </c>
      <c r="C23" s="6" t="s">
        <v>42</v>
      </c>
      <c r="D23" s="6">
        <v>1</v>
      </c>
      <c r="E23" s="6"/>
      <c r="F23" s="6"/>
      <c r="G23" s="7">
        <f>Table15[[#This Row],[ساختمان ستاری]]+Table15[[#This Row],[انبار کوروش
(شورآباد)]]+Table15[[#This Row],[ساختمان الماس ]]</f>
        <v>1</v>
      </c>
      <c r="H23" s="7"/>
      <c r="I23" s="13">
        <f>Table15[[#This Row],[مجموع تعداد اقلام]]*Table15[[#This Row],[قیمت واحد
(ريال)]]</f>
        <v>0</v>
      </c>
    </row>
    <row r="24" spans="1:9" ht="86.25">
      <c r="A24" s="12">
        <v>21</v>
      </c>
      <c r="B24" s="6" t="s">
        <v>53</v>
      </c>
      <c r="C24" s="17" t="s">
        <v>60</v>
      </c>
      <c r="D24" s="6">
        <v>1</v>
      </c>
      <c r="E24" s="6"/>
      <c r="F24" s="6"/>
      <c r="G24" s="7">
        <f>Table15[[#This Row],[ساختمان ستاری]]+Table15[[#This Row],[انبار کوروش
(شورآباد)]]+Table15[[#This Row],[ساختمان الماس ]]</f>
        <v>1</v>
      </c>
      <c r="H24" s="7"/>
      <c r="I24" s="13">
        <f>Table15[[#This Row],[مجموع تعداد اقلام]]*Table15[[#This Row],[قیمت واحد
(ريال)]]</f>
        <v>0</v>
      </c>
    </row>
    <row r="25" spans="1:9" ht="21">
      <c r="A25" s="14">
        <v>22</v>
      </c>
      <c r="B25" s="15" t="s">
        <v>53</v>
      </c>
      <c r="C25" s="15" t="s">
        <v>69</v>
      </c>
      <c r="D25" s="15">
        <v>1</v>
      </c>
      <c r="E25" s="15"/>
      <c r="F25" s="15">
        <v>1</v>
      </c>
      <c r="G25" s="7">
        <f>Table15[[#This Row],[ساختمان ستاری]]+Table15[[#This Row],[انبار کوروش
(شورآباد)]]+Table15[[#This Row],[ساختمان الماس ]]</f>
        <v>2</v>
      </c>
      <c r="H25" s="16"/>
      <c r="I25" s="13">
        <f>Table15[[#This Row],[مجموع تعداد اقلام]]*Table15[[#This Row],[قیمت واحد
(ريال)]]</f>
        <v>0</v>
      </c>
    </row>
    <row r="26" spans="1:9" ht="21.75" thickBot="1">
      <c r="A26" s="18"/>
      <c r="B26" s="18"/>
      <c r="C26" s="18"/>
      <c r="D26" s="18"/>
      <c r="E26" s="18"/>
      <c r="F26" s="18"/>
      <c r="G26" s="19"/>
      <c r="H26" s="19"/>
      <c r="I26" s="19"/>
    </row>
    <row r="27" spans="1:9" ht="51" customHeight="1">
      <c r="A27" s="18"/>
      <c r="B27" s="18"/>
      <c r="C27" s="18"/>
      <c r="D27" s="59" t="s">
        <v>64</v>
      </c>
      <c r="E27" s="60"/>
      <c r="F27" s="61"/>
      <c r="G27" s="19"/>
      <c r="H27" s="19"/>
      <c r="I27" s="24">
        <f>SUBTOTAL(9,Table26[قیمت کل
(ريال)])</f>
        <v>0</v>
      </c>
    </row>
    <row r="28" spans="1:9" ht="42">
      <c r="A28" s="20" t="s">
        <v>12</v>
      </c>
      <c r="B28" s="21" t="s">
        <v>52</v>
      </c>
      <c r="C28" s="21" t="s">
        <v>9</v>
      </c>
      <c r="D28" s="21" t="s">
        <v>10</v>
      </c>
      <c r="E28" s="21" t="s">
        <v>63</v>
      </c>
      <c r="F28" s="21" t="s">
        <v>11</v>
      </c>
      <c r="G28" s="22" t="s">
        <v>65</v>
      </c>
      <c r="H28" s="22" t="s">
        <v>61</v>
      </c>
      <c r="I28" s="23" t="s">
        <v>62</v>
      </c>
    </row>
    <row r="29" spans="1:9" ht="21">
      <c r="A29" s="12">
        <v>1</v>
      </c>
      <c r="B29" s="6" t="s">
        <v>56</v>
      </c>
      <c r="C29" s="6" t="s">
        <v>22</v>
      </c>
      <c r="D29" s="6"/>
      <c r="E29" s="6"/>
      <c r="F29" s="6">
        <v>24</v>
      </c>
      <c r="G29" s="7">
        <f>F29+E29+D29</f>
        <v>24</v>
      </c>
      <c r="H29" s="7"/>
      <c r="I29" s="13">
        <f>Table26[[#This Row],[قیمت واحد
(ريال)]]*Table26[[#This Row],[مجموع تعداد اقلام]]</f>
        <v>0</v>
      </c>
    </row>
    <row r="30" spans="1:9" ht="21">
      <c r="A30" s="12">
        <v>2</v>
      </c>
      <c r="B30" s="6" t="s">
        <v>56</v>
      </c>
      <c r="C30" s="6" t="s">
        <v>23</v>
      </c>
      <c r="D30" s="6"/>
      <c r="E30" s="6"/>
      <c r="F30" s="6">
        <v>16</v>
      </c>
      <c r="G30" s="7">
        <f t="shared" ref="G30:G36" si="0">F30+E30+D30</f>
        <v>16</v>
      </c>
      <c r="H30" s="7"/>
      <c r="I30" s="13">
        <f>Table26[[#This Row],[قیمت واحد
(ريال)]]*Table26[[#This Row],[مجموع تعداد اقلام]]</f>
        <v>0</v>
      </c>
    </row>
    <row r="31" spans="1:9" ht="21">
      <c r="A31" s="12">
        <v>3</v>
      </c>
      <c r="B31" s="6" t="s">
        <v>56</v>
      </c>
      <c r="C31" s="6" t="s">
        <v>46</v>
      </c>
      <c r="D31" s="6"/>
      <c r="E31" s="6"/>
      <c r="F31" s="6">
        <v>7</v>
      </c>
      <c r="G31" s="7">
        <f t="shared" si="0"/>
        <v>7</v>
      </c>
      <c r="H31" s="7"/>
      <c r="I31" s="13">
        <f>Table26[[#This Row],[قیمت واحد
(ريال)]]*Table26[[#This Row],[مجموع تعداد اقلام]]</f>
        <v>0</v>
      </c>
    </row>
    <row r="32" spans="1:9" ht="21">
      <c r="A32" s="12">
        <v>4</v>
      </c>
      <c r="B32" s="6" t="s">
        <v>56</v>
      </c>
      <c r="C32" s="6" t="s">
        <v>51</v>
      </c>
      <c r="D32" s="6"/>
      <c r="E32" s="6"/>
      <c r="F32" s="6">
        <v>2</v>
      </c>
      <c r="G32" s="7">
        <f t="shared" si="0"/>
        <v>2</v>
      </c>
      <c r="H32" s="7"/>
      <c r="I32" s="13">
        <f>Table26[[#This Row],[قیمت واحد
(ريال)]]*Table26[[#This Row],[مجموع تعداد اقلام]]</f>
        <v>0</v>
      </c>
    </row>
    <row r="33" spans="1:9" ht="21">
      <c r="A33" s="12">
        <v>5</v>
      </c>
      <c r="B33" s="6" t="s">
        <v>56</v>
      </c>
      <c r="C33" s="6" t="s">
        <v>47</v>
      </c>
      <c r="D33" s="6"/>
      <c r="E33" s="6"/>
      <c r="F33" s="6">
        <v>3</v>
      </c>
      <c r="G33" s="7">
        <f t="shared" si="0"/>
        <v>3</v>
      </c>
      <c r="H33" s="7"/>
      <c r="I33" s="13">
        <f>Table26[[#This Row],[قیمت واحد
(ريال)]]*Table26[[#This Row],[مجموع تعداد اقلام]]</f>
        <v>0</v>
      </c>
    </row>
    <row r="34" spans="1:9" ht="21">
      <c r="A34" s="12">
        <v>6</v>
      </c>
      <c r="B34" s="6" t="s">
        <v>56</v>
      </c>
      <c r="C34" s="6" t="s">
        <v>35</v>
      </c>
      <c r="D34" s="6"/>
      <c r="E34" s="6"/>
      <c r="F34" s="6">
        <v>1</v>
      </c>
      <c r="G34" s="7">
        <f t="shared" si="0"/>
        <v>1</v>
      </c>
      <c r="H34" s="7"/>
      <c r="I34" s="13">
        <f>Table26[[#This Row],[قیمت واحد
(ريال)]]*Table26[[#This Row],[مجموع تعداد اقلام]]</f>
        <v>0</v>
      </c>
    </row>
    <row r="35" spans="1:9" ht="42">
      <c r="A35" s="12">
        <v>7</v>
      </c>
      <c r="B35" s="6" t="s">
        <v>56</v>
      </c>
      <c r="C35" s="6" t="s">
        <v>58</v>
      </c>
      <c r="D35" s="6"/>
      <c r="E35" s="6"/>
      <c r="F35" s="6">
        <v>2</v>
      </c>
      <c r="G35" s="7">
        <f t="shared" si="0"/>
        <v>2</v>
      </c>
      <c r="H35" s="7"/>
      <c r="I35" s="13">
        <f>Table26[[#This Row],[قیمت واحد
(ريال)]]*Table26[[#This Row],[مجموع تعداد اقلام]]</f>
        <v>0</v>
      </c>
    </row>
    <row r="36" spans="1:9" ht="21">
      <c r="A36" s="12">
        <v>8</v>
      </c>
      <c r="B36" s="6" t="s">
        <v>56</v>
      </c>
      <c r="C36" s="6" t="s">
        <v>50</v>
      </c>
      <c r="D36" s="6"/>
      <c r="E36" s="6"/>
      <c r="F36" s="6">
        <v>1</v>
      </c>
      <c r="G36" s="7">
        <f t="shared" si="0"/>
        <v>1</v>
      </c>
      <c r="H36" s="7"/>
      <c r="I36" s="13">
        <f>Table26[[#This Row],[قیمت واحد
(ريال)]]*Table26[[#This Row],[مجموع تعداد اقلام]]</f>
        <v>0</v>
      </c>
    </row>
    <row r="37" spans="1:9" ht="84">
      <c r="A37" s="14">
        <v>9</v>
      </c>
      <c r="B37" s="15" t="s">
        <v>56</v>
      </c>
      <c r="C37" s="15" t="s">
        <v>70</v>
      </c>
      <c r="D37" s="15">
        <v>3</v>
      </c>
      <c r="E37" s="15"/>
      <c r="F37" s="15"/>
      <c r="G37" s="16">
        <f>F37+E37+D37</f>
        <v>3</v>
      </c>
      <c r="H37" s="16"/>
      <c r="I37" s="46">
        <f>Table26[[#This Row],[قیمت واحد
(ريال)]]*Table26[[#This Row],[مجموع تعداد اقلام]]</f>
        <v>0</v>
      </c>
    </row>
    <row r="38" spans="1:9" ht="21.75" thickBot="1">
      <c r="A38" s="18"/>
      <c r="B38" s="18"/>
      <c r="C38" s="18"/>
      <c r="D38" s="18"/>
      <c r="E38" s="18"/>
      <c r="F38" s="18"/>
      <c r="G38" s="19"/>
      <c r="H38" s="19"/>
      <c r="I38" s="19"/>
    </row>
    <row r="39" spans="1:9" ht="50.25" customHeight="1" thickBot="1">
      <c r="A39" s="18"/>
      <c r="B39" s="18"/>
      <c r="C39" s="18"/>
      <c r="D39" s="62" t="s">
        <v>64</v>
      </c>
      <c r="E39" s="63"/>
      <c r="F39" s="64"/>
      <c r="G39" s="19"/>
      <c r="H39" s="19"/>
      <c r="I39" s="19">
        <f>SUBTOTAL(9,Table37[قیمت کل
(ريال)])</f>
        <v>0</v>
      </c>
    </row>
    <row r="40" spans="1:9" ht="42">
      <c r="A40" s="25" t="s">
        <v>12</v>
      </c>
      <c r="B40" s="21" t="s">
        <v>52</v>
      </c>
      <c r="C40" s="21" t="s">
        <v>9</v>
      </c>
      <c r="D40" s="21" t="s">
        <v>10</v>
      </c>
      <c r="E40" s="21" t="s">
        <v>63</v>
      </c>
      <c r="F40" s="21" t="s">
        <v>11</v>
      </c>
      <c r="G40" s="22" t="s">
        <v>65</v>
      </c>
      <c r="H40" s="22" t="s">
        <v>61</v>
      </c>
      <c r="I40" s="26" t="s">
        <v>62</v>
      </c>
    </row>
    <row r="41" spans="1:9" ht="21">
      <c r="A41" s="27">
        <v>1</v>
      </c>
      <c r="B41" s="6" t="s">
        <v>54</v>
      </c>
      <c r="C41" s="6" t="s">
        <v>18</v>
      </c>
      <c r="D41" s="6"/>
      <c r="E41" s="6">
        <v>13</v>
      </c>
      <c r="F41" s="6">
        <v>24</v>
      </c>
      <c r="G41" s="7">
        <f>Table37[[#This Row],[ساختمان ستاری]]+Table37[[#This Row],[انبار کوروش
(شورآباد)]]+Table37[[#This Row],[ساختمان الماس ]]</f>
        <v>37</v>
      </c>
      <c r="H41" s="7"/>
      <c r="I41" s="28">
        <f>Table37[[#This Row],[قیمت واحد
(ريال)]]*Table37[[#This Row],[مجموع تعداد اقلام]]</f>
        <v>0</v>
      </c>
    </row>
    <row r="42" spans="1:9" ht="21">
      <c r="A42" s="27">
        <v>2</v>
      </c>
      <c r="B42" s="6" t="s">
        <v>54</v>
      </c>
      <c r="C42" s="6" t="s">
        <v>19</v>
      </c>
      <c r="D42" s="6"/>
      <c r="E42" s="6">
        <v>82</v>
      </c>
      <c r="F42" s="6"/>
      <c r="G42" s="7">
        <f>Table37[[#This Row],[ساختمان ستاری]]+Table37[[#This Row],[انبار کوروش
(شورآباد)]]+Table37[[#This Row],[ساختمان الماس ]]</f>
        <v>82</v>
      </c>
      <c r="H42" s="7"/>
      <c r="I42" s="28">
        <f>Table37[[#This Row],[قیمت واحد
(ريال)]]*Table37[[#This Row],[مجموع تعداد اقلام]]</f>
        <v>0</v>
      </c>
    </row>
    <row r="43" spans="1:9" ht="21">
      <c r="A43" s="27">
        <v>3</v>
      </c>
      <c r="B43" s="6" t="s">
        <v>54</v>
      </c>
      <c r="C43" s="6" t="s">
        <v>3</v>
      </c>
      <c r="D43" s="6"/>
      <c r="E43" s="6">
        <v>1</v>
      </c>
      <c r="F43" s="6">
        <v>1</v>
      </c>
      <c r="G43" s="7">
        <f>Table37[[#This Row],[ساختمان ستاری]]+Table37[[#This Row],[انبار کوروش
(شورآباد)]]+Table37[[#This Row],[ساختمان الماس ]]</f>
        <v>2</v>
      </c>
      <c r="H43" s="7"/>
      <c r="I43" s="28">
        <f>Table37[[#This Row],[قیمت واحد
(ريال)]]*Table37[[#This Row],[مجموع تعداد اقلام]]</f>
        <v>0</v>
      </c>
    </row>
    <row r="44" spans="1:9" ht="21">
      <c r="A44" s="27">
        <v>4</v>
      </c>
      <c r="B44" s="6" t="s">
        <v>54</v>
      </c>
      <c r="C44" s="6" t="s">
        <v>7</v>
      </c>
      <c r="D44" s="6"/>
      <c r="E44" s="6">
        <v>1</v>
      </c>
      <c r="F44" s="6">
        <v>4</v>
      </c>
      <c r="G44" s="7">
        <f>Table37[[#This Row],[ساختمان ستاری]]+Table37[[#This Row],[انبار کوروش
(شورآباد)]]+Table37[[#This Row],[ساختمان الماس ]]</f>
        <v>5</v>
      </c>
      <c r="H44" s="7"/>
      <c r="I44" s="28">
        <f>Table37[[#This Row],[قیمت واحد
(ريال)]]*Table37[[#This Row],[مجموع تعداد اقلام]]</f>
        <v>0</v>
      </c>
    </row>
    <row r="45" spans="1:9" ht="21">
      <c r="A45" s="27">
        <v>5</v>
      </c>
      <c r="B45" s="6" t="s">
        <v>54</v>
      </c>
      <c r="C45" s="6" t="s">
        <v>21</v>
      </c>
      <c r="D45" s="6"/>
      <c r="E45" s="6">
        <v>2</v>
      </c>
      <c r="F45" s="6">
        <v>2</v>
      </c>
      <c r="G45" s="7">
        <f>Table37[[#This Row],[ساختمان ستاری]]+Table37[[#This Row],[انبار کوروش
(شورآباد)]]+Table37[[#This Row],[ساختمان الماس ]]</f>
        <v>4</v>
      </c>
      <c r="H45" s="7"/>
      <c r="I45" s="28">
        <f>Table37[[#This Row],[قیمت واحد
(ريال)]]*Table37[[#This Row],[مجموع تعداد اقلام]]</f>
        <v>0</v>
      </c>
    </row>
    <row r="46" spans="1:9" ht="21">
      <c r="A46" s="27">
        <v>6</v>
      </c>
      <c r="B46" s="6" t="s">
        <v>54</v>
      </c>
      <c r="C46" s="6" t="s">
        <v>55</v>
      </c>
      <c r="D46" s="6"/>
      <c r="E46" s="6">
        <v>40</v>
      </c>
      <c r="F46" s="6"/>
      <c r="G46" s="7">
        <f>Table37[[#This Row],[ساختمان ستاری]]+Table37[[#This Row],[انبار کوروش
(شورآباد)]]+Table37[[#This Row],[ساختمان الماس ]]</f>
        <v>40</v>
      </c>
      <c r="H46" s="7"/>
      <c r="I46" s="28">
        <f>Table37[[#This Row],[قیمت واحد
(ريال)]]*Table37[[#This Row],[مجموع تعداد اقلام]]</f>
        <v>0</v>
      </c>
    </row>
    <row r="47" spans="1:9" ht="21">
      <c r="A47" s="27">
        <v>7</v>
      </c>
      <c r="B47" s="6" t="s">
        <v>54</v>
      </c>
      <c r="C47" s="6" t="s">
        <v>24</v>
      </c>
      <c r="D47" s="6"/>
      <c r="E47" s="6"/>
      <c r="F47" s="6">
        <v>8</v>
      </c>
      <c r="G47" s="7">
        <f>Table37[[#This Row],[ساختمان ستاری]]+Table37[[#This Row],[انبار کوروش
(شورآباد)]]+Table37[[#This Row],[ساختمان الماس ]]</f>
        <v>8</v>
      </c>
      <c r="H47" s="7"/>
      <c r="I47" s="28">
        <f>Table37[[#This Row],[قیمت واحد
(ريال)]]*Table37[[#This Row],[مجموع تعداد اقلام]]</f>
        <v>0</v>
      </c>
    </row>
    <row r="48" spans="1:9" ht="21">
      <c r="A48" s="27">
        <v>8</v>
      </c>
      <c r="B48" s="6" t="s">
        <v>54</v>
      </c>
      <c r="C48" s="6" t="s">
        <v>25</v>
      </c>
      <c r="D48" s="6"/>
      <c r="E48" s="6">
        <v>300</v>
      </c>
      <c r="F48" s="6">
        <v>900</v>
      </c>
      <c r="G48" s="7">
        <f>Table37[[#This Row],[ساختمان ستاری]]+Table37[[#This Row],[انبار کوروش
(شورآباد)]]+Table37[[#This Row],[ساختمان الماس ]]</f>
        <v>1200</v>
      </c>
      <c r="H48" s="7"/>
      <c r="I48" s="28">
        <f>Table37[[#This Row],[قیمت واحد
(ريال)]]*Table37[[#This Row],[مجموع تعداد اقلام]]</f>
        <v>0</v>
      </c>
    </row>
    <row r="49" spans="1:9" ht="21">
      <c r="A49" s="27">
        <v>9</v>
      </c>
      <c r="B49" s="6" t="s">
        <v>54</v>
      </c>
      <c r="C49" s="6" t="s">
        <v>26</v>
      </c>
      <c r="D49" s="6"/>
      <c r="E49" s="6"/>
      <c r="F49" s="6">
        <v>6</v>
      </c>
      <c r="G49" s="7">
        <f>Table37[[#This Row],[ساختمان ستاری]]+Table37[[#This Row],[انبار کوروش
(شورآباد)]]+Table37[[#This Row],[ساختمان الماس ]]</f>
        <v>6</v>
      </c>
      <c r="H49" s="7"/>
      <c r="I49" s="28">
        <f>Table37[[#This Row],[قیمت واحد
(ريال)]]*Table37[[#This Row],[مجموع تعداد اقلام]]</f>
        <v>0</v>
      </c>
    </row>
    <row r="50" spans="1:9" ht="21">
      <c r="A50" s="27">
        <v>10</v>
      </c>
      <c r="B50" s="6" t="s">
        <v>54</v>
      </c>
      <c r="C50" s="6" t="s">
        <v>27</v>
      </c>
      <c r="D50" s="6"/>
      <c r="E50" s="6"/>
      <c r="F50" s="6">
        <v>30</v>
      </c>
      <c r="G50" s="7">
        <f>Table37[[#This Row],[ساختمان ستاری]]+Table37[[#This Row],[انبار کوروش
(شورآباد)]]+Table37[[#This Row],[ساختمان الماس ]]</f>
        <v>30</v>
      </c>
      <c r="H50" s="7"/>
      <c r="I50" s="28">
        <f>Table37[[#This Row],[قیمت واحد
(ريال)]]*Table37[[#This Row],[مجموع تعداد اقلام]]</f>
        <v>0</v>
      </c>
    </row>
    <row r="51" spans="1:9" ht="21">
      <c r="A51" s="27">
        <v>11</v>
      </c>
      <c r="B51" s="6" t="s">
        <v>54</v>
      </c>
      <c r="C51" s="6" t="s">
        <v>59</v>
      </c>
      <c r="D51" s="6"/>
      <c r="E51" s="6"/>
      <c r="F51" s="6">
        <v>45</v>
      </c>
      <c r="G51" s="7">
        <f>Table37[[#This Row],[ساختمان ستاری]]+Table37[[#This Row],[انبار کوروش
(شورآباد)]]+Table37[[#This Row],[ساختمان الماس ]]</f>
        <v>45</v>
      </c>
      <c r="H51" s="7"/>
      <c r="I51" s="28">
        <f>Table37[[#This Row],[قیمت واحد
(ريال)]]*Table37[[#This Row],[مجموع تعداد اقلام]]</f>
        <v>0</v>
      </c>
    </row>
    <row r="52" spans="1:9" ht="21">
      <c r="A52" s="27">
        <v>12</v>
      </c>
      <c r="B52" s="6" t="s">
        <v>54</v>
      </c>
      <c r="C52" s="6" t="s">
        <v>28</v>
      </c>
      <c r="D52" s="6"/>
      <c r="E52" s="6"/>
      <c r="F52" s="6">
        <v>2</v>
      </c>
      <c r="G52" s="7">
        <f>Table37[[#This Row],[ساختمان ستاری]]+Table37[[#This Row],[انبار کوروش
(شورآباد)]]+Table37[[#This Row],[ساختمان الماس ]]</f>
        <v>2</v>
      </c>
      <c r="H52" s="7"/>
      <c r="I52" s="28">
        <f>Table37[[#This Row],[قیمت واحد
(ريال)]]*Table37[[#This Row],[مجموع تعداد اقلام]]</f>
        <v>0</v>
      </c>
    </row>
    <row r="53" spans="1:9" ht="21">
      <c r="A53" s="27">
        <v>13</v>
      </c>
      <c r="B53" s="6" t="s">
        <v>54</v>
      </c>
      <c r="C53" s="6" t="s">
        <v>29</v>
      </c>
      <c r="D53" s="6"/>
      <c r="E53" s="6"/>
      <c r="F53" s="6">
        <v>2</v>
      </c>
      <c r="G53" s="7">
        <f>Table37[[#This Row],[ساختمان ستاری]]+Table37[[#This Row],[انبار کوروش
(شورآباد)]]+Table37[[#This Row],[ساختمان الماس ]]</f>
        <v>2</v>
      </c>
      <c r="H53" s="7"/>
      <c r="I53" s="28">
        <f>Table37[[#This Row],[قیمت واحد
(ريال)]]*Table37[[#This Row],[مجموع تعداد اقلام]]</f>
        <v>0</v>
      </c>
    </row>
    <row r="54" spans="1:9" ht="21">
      <c r="A54" s="27">
        <v>14</v>
      </c>
      <c r="B54" s="6" t="s">
        <v>54</v>
      </c>
      <c r="C54" s="6" t="s">
        <v>30</v>
      </c>
      <c r="D54" s="6"/>
      <c r="E54" s="6"/>
      <c r="F54" s="6">
        <v>1</v>
      </c>
      <c r="G54" s="7">
        <f>Table37[[#This Row],[ساختمان ستاری]]+Table37[[#This Row],[انبار کوروش
(شورآباد)]]+Table37[[#This Row],[ساختمان الماس ]]</f>
        <v>1</v>
      </c>
      <c r="H54" s="7"/>
      <c r="I54" s="28">
        <f>Table37[[#This Row],[قیمت واحد
(ريال)]]*Table37[[#This Row],[مجموع تعداد اقلام]]</f>
        <v>0</v>
      </c>
    </row>
    <row r="55" spans="1:9" ht="21">
      <c r="A55" s="27">
        <v>15</v>
      </c>
      <c r="B55" s="6" t="s">
        <v>54</v>
      </c>
      <c r="C55" s="6" t="s">
        <v>31</v>
      </c>
      <c r="D55" s="6"/>
      <c r="E55" s="6"/>
      <c r="F55" s="6">
        <v>6</v>
      </c>
      <c r="G55" s="7">
        <f>Table37[[#This Row],[ساختمان ستاری]]+Table37[[#This Row],[انبار کوروش
(شورآباد)]]+Table37[[#This Row],[ساختمان الماس ]]</f>
        <v>6</v>
      </c>
      <c r="H55" s="7"/>
      <c r="I55" s="28">
        <f>Table37[[#This Row],[قیمت واحد
(ريال)]]*Table37[[#This Row],[مجموع تعداد اقلام]]</f>
        <v>0</v>
      </c>
    </row>
    <row r="56" spans="1:9" ht="21">
      <c r="A56" s="27">
        <v>16</v>
      </c>
      <c r="B56" s="6" t="s">
        <v>54</v>
      </c>
      <c r="C56" s="6" t="s">
        <v>57</v>
      </c>
      <c r="D56" s="6"/>
      <c r="E56" s="6"/>
      <c r="F56" s="6">
        <v>40</v>
      </c>
      <c r="G56" s="7">
        <f>Table37[[#This Row],[ساختمان ستاری]]+Table37[[#This Row],[انبار کوروش
(شورآباد)]]+Table37[[#This Row],[ساختمان الماس ]]</f>
        <v>40</v>
      </c>
      <c r="H56" s="7"/>
      <c r="I56" s="28">
        <f>Table37[[#This Row],[قیمت واحد
(ريال)]]*Table37[[#This Row],[مجموع تعداد اقلام]]</f>
        <v>0</v>
      </c>
    </row>
    <row r="57" spans="1:9" ht="21">
      <c r="A57" s="27">
        <v>17</v>
      </c>
      <c r="B57" s="6" t="s">
        <v>54</v>
      </c>
      <c r="C57" s="6" t="s">
        <v>32</v>
      </c>
      <c r="D57" s="6"/>
      <c r="E57" s="6"/>
      <c r="F57" s="6">
        <v>7</v>
      </c>
      <c r="G57" s="7">
        <f>Table37[[#This Row],[ساختمان ستاری]]+Table37[[#This Row],[انبار کوروش
(شورآباد)]]+Table37[[#This Row],[ساختمان الماس ]]</f>
        <v>7</v>
      </c>
      <c r="H57" s="7"/>
      <c r="I57" s="28">
        <f>Table37[[#This Row],[قیمت واحد
(ريال)]]*Table37[[#This Row],[مجموع تعداد اقلام]]</f>
        <v>0</v>
      </c>
    </row>
    <row r="58" spans="1:9" ht="21">
      <c r="A58" s="27">
        <v>18</v>
      </c>
      <c r="B58" s="6" t="s">
        <v>54</v>
      </c>
      <c r="C58" s="6" t="s">
        <v>33</v>
      </c>
      <c r="D58" s="6"/>
      <c r="E58" s="6"/>
      <c r="F58" s="6">
        <v>70</v>
      </c>
      <c r="G58" s="7">
        <f>Table37[[#This Row],[ساختمان ستاری]]+Table37[[#This Row],[انبار کوروش
(شورآباد)]]+Table37[[#This Row],[ساختمان الماس ]]</f>
        <v>70</v>
      </c>
      <c r="H58" s="7"/>
      <c r="I58" s="28">
        <f>Table37[[#This Row],[قیمت واحد
(ريال)]]*Table37[[#This Row],[مجموع تعداد اقلام]]</f>
        <v>0</v>
      </c>
    </row>
    <row r="59" spans="1:9" ht="21">
      <c r="A59" s="27">
        <v>19</v>
      </c>
      <c r="B59" s="6" t="s">
        <v>54</v>
      </c>
      <c r="C59" s="6" t="s">
        <v>34</v>
      </c>
      <c r="D59" s="6"/>
      <c r="E59" s="6"/>
      <c r="F59" s="6">
        <v>35</v>
      </c>
      <c r="G59" s="7">
        <f>Table37[[#This Row],[ساختمان ستاری]]+Table37[[#This Row],[انبار کوروش
(شورآباد)]]+Table37[[#This Row],[ساختمان الماس ]]</f>
        <v>35</v>
      </c>
      <c r="H59" s="7"/>
      <c r="I59" s="28">
        <f>Table37[[#This Row],[قیمت واحد
(ريال)]]*Table37[[#This Row],[مجموع تعداد اقلام]]</f>
        <v>0</v>
      </c>
    </row>
    <row r="60" spans="1:9" ht="21">
      <c r="A60" s="27">
        <v>20</v>
      </c>
      <c r="B60" s="6" t="s">
        <v>54</v>
      </c>
      <c r="C60" s="6" t="s">
        <v>39</v>
      </c>
      <c r="D60" s="6">
        <v>3</v>
      </c>
      <c r="E60" s="6"/>
      <c r="F60" s="6"/>
      <c r="G60" s="7">
        <f>Table37[[#This Row],[ساختمان ستاری]]+Table37[[#This Row],[انبار کوروش
(شورآباد)]]+Table37[[#This Row],[ساختمان الماس ]]</f>
        <v>3</v>
      </c>
      <c r="H60" s="7"/>
      <c r="I60" s="28">
        <f>Table37[[#This Row],[قیمت واحد
(ريال)]]*Table37[[#This Row],[مجموع تعداد اقلام]]</f>
        <v>0</v>
      </c>
    </row>
    <row r="61" spans="1:9" ht="21">
      <c r="A61" s="27">
        <v>21</v>
      </c>
      <c r="B61" s="6" t="s">
        <v>54</v>
      </c>
      <c r="C61" s="6" t="s">
        <v>41</v>
      </c>
      <c r="D61" s="6">
        <v>2</v>
      </c>
      <c r="E61" s="6"/>
      <c r="F61" s="6"/>
      <c r="G61" s="7">
        <f>Table37[[#This Row],[ساختمان ستاری]]+Table37[[#This Row],[انبار کوروش
(شورآباد)]]+Table37[[#This Row],[ساختمان الماس ]]</f>
        <v>2</v>
      </c>
      <c r="H61" s="7"/>
      <c r="I61" s="28">
        <f>Table37[[#This Row],[قیمت واحد
(ريال)]]*Table37[[#This Row],[مجموع تعداد اقلام]]</f>
        <v>0</v>
      </c>
    </row>
    <row r="62" spans="1:9" ht="21">
      <c r="A62" s="27">
        <v>22</v>
      </c>
      <c r="B62" s="6" t="s">
        <v>54</v>
      </c>
      <c r="C62" s="6" t="s">
        <v>43</v>
      </c>
      <c r="D62" s="6">
        <v>1</v>
      </c>
      <c r="E62" s="6"/>
      <c r="F62" s="6"/>
      <c r="G62" s="7">
        <f>Table37[[#This Row],[ساختمان ستاری]]+Table37[[#This Row],[انبار کوروش
(شورآباد)]]+Table37[[#This Row],[ساختمان الماس ]]</f>
        <v>1</v>
      </c>
      <c r="H62" s="7"/>
      <c r="I62" s="28">
        <f>Table37[[#This Row],[قیمت واحد
(ريال)]]*Table37[[#This Row],[مجموع تعداد اقلام]]</f>
        <v>0</v>
      </c>
    </row>
    <row r="63" spans="1:9" ht="21">
      <c r="A63" s="27">
        <v>23</v>
      </c>
      <c r="B63" s="6" t="s">
        <v>54</v>
      </c>
      <c r="C63" s="6" t="s">
        <v>48</v>
      </c>
      <c r="D63" s="6">
        <v>1</v>
      </c>
      <c r="E63" s="6"/>
      <c r="F63" s="6"/>
      <c r="G63" s="7">
        <f>Table37[[#This Row],[ساختمان ستاری]]+Table37[[#This Row],[انبار کوروش
(شورآباد)]]+Table37[[#This Row],[ساختمان الماس ]]</f>
        <v>1</v>
      </c>
      <c r="H63" s="7"/>
      <c r="I63" s="28">
        <f>Table37[[#This Row],[قیمت واحد
(ريال)]]*Table37[[#This Row],[مجموع تعداد اقلام]]</f>
        <v>0</v>
      </c>
    </row>
    <row r="64" spans="1:9" ht="21">
      <c r="A64" s="29">
        <v>24</v>
      </c>
      <c r="B64" s="15" t="s">
        <v>54</v>
      </c>
      <c r="C64" s="15" t="s">
        <v>49</v>
      </c>
      <c r="D64" s="15">
        <v>24</v>
      </c>
      <c r="E64" s="15"/>
      <c r="F64" s="15"/>
      <c r="G64" s="16">
        <f>Table37[[#This Row],[ساختمان ستاری]]+Table37[[#This Row],[انبار کوروش
(شورآباد)]]+Table37[[#This Row],[ساختمان الماس ]]</f>
        <v>24</v>
      </c>
      <c r="H64" s="16"/>
      <c r="I64" s="30">
        <f>Table37[[#This Row],[قیمت واحد
(ريال)]]*Table37[[#This Row],[مجموع تعداد اقلام]]</f>
        <v>0</v>
      </c>
    </row>
  </sheetData>
  <mergeCells count="4">
    <mergeCell ref="A1:I1"/>
    <mergeCell ref="D2:F2"/>
    <mergeCell ref="D27:F27"/>
    <mergeCell ref="D39:F39"/>
  </mergeCells>
  <printOptions horizontalCentered="1" verticalCentered="1"/>
  <pageMargins left="0" right="0" top="0" bottom="0" header="0" footer="0"/>
  <pageSetup paperSize="9" scale="49" orientation="portrait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rightToLeft="1" tabSelected="1" zoomScale="145" zoomScaleNormal="145" workbookViewId="0">
      <selection activeCell="C6" sqref="C6"/>
    </sheetView>
  </sheetViews>
  <sheetFormatPr defaultRowHeight="27"/>
  <cols>
    <col min="1" max="1" width="12.140625" style="1" customWidth="1"/>
    <col min="2" max="2" width="28.42578125" style="1" customWidth="1"/>
    <col min="3" max="3" width="59.42578125" style="1" customWidth="1"/>
    <col min="4" max="4" width="14.85546875" style="2" customWidth="1"/>
    <col min="5" max="5" width="15.28515625" style="2" bestFit="1" customWidth="1"/>
    <col min="6" max="6" width="17.85546875" style="2" bestFit="1" customWidth="1"/>
    <col min="7" max="7" width="16.5703125" style="3" customWidth="1"/>
    <col min="8" max="8" width="17.140625" style="3" bestFit="1" customWidth="1"/>
    <col min="9" max="9" width="15.42578125" style="3" bestFit="1" customWidth="1"/>
    <col min="10" max="16384" width="9.140625" style="3"/>
  </cols>
  <sheetData>
    <row r="1" spans="1:9" ht="126.75" customHeight="1" thickTop="1">
      <c r="A1" s="41"/>
      <c r="B1" s="51" t="s">
        <v>68</v>
      </c>
      <c r="C1" s="52"/>
      <c r="D1" s="32"/>
      <c r="E1" s="32"/>
      <c r="F1" s="32"/>
      <c r="G1" s="32"/>
      <c r="H1" s="32"/>
      <c r="I1" s="32"/>
    </row>
    <row r="2" spans="1:9" ht="25.5" customHeight="1">
      <c r="A2" s="42"/>
      <c r="B2" s="43"/>
      <c r="C2" s="44"/>
      <c r="D2" s="32"/>
      <c r="E2" s="32"/>
      <c r="F2" s="32"/>
      <c r="G2" s="32"/>
      <c r="H2" s="32"/>
      <c r="I2" s="32"/>
    </row>
    <row r="3" spans="1:9" s="5" customFormat="1" ht="42" customHeight="1">
      <c r="A3" s="34" t="s">
        <v>12</v>
      </c>
      <c r="B3" s="9" t="s">
        <v>52</v>
      </c>
      <c r="C3" s="35" t="s">
        <v>62</v>
      </c>
    </row>
    <row r="4" spans="1:9" ht="28.5" customHeight="1">
      <c r="A4" s="36">
        <v>1</v>
      </c>
      <c r="B4" s="6" t="s">
        <v>56</v>
      </c>
      <c r="C4" s="37"/>
      <c r="D4" s="3"/>
      <c r="E4" s="3"/>
      <c r="F4" s="3"/>
    </row>
    <row r="5" spans="1:9" ht="28.5" customHeight="1">
      <c r="A5" s="36">
        <v>2</v>
      </c>
      <c r="B5" s="6" t="s">
        <v>53</v>
      </c>
      <c r="C5" s="37"/>
      <c r="D5" s="18"/>
      <c r="E5" s="18"/>
      <c r="F5" s="18"/>
      <c r="G5" s="19"/>
      <c r="H5" s="19"/>
      <c r="I5" s="19"/>
    </row>
    <row r="6" spans="1:9" ht="28.5" customHeight="1">
      <c r="A6" s="38">
        <v>3</v>
      </c>
      <c r="B6" s="15" t="s">
        <v>54</v>
      </c>
      <c r="C6" s="39"/>
      <c r="H6" s="33"/>
      <c r="I6" s="33"/>
    </row>
    <row r="7" spans="1:9">
      <c r="A7" s="47" t="s">
        <v>67</v>
      </c>
      <c r="B7" s="48"/>
      <c r="C7" s="45">
        <f>C4+C5+C6</f>
        <v>0</v>
      </c>
      <c r="G7" s="33"/>
      <c r="H7" s="33"/>
      <c r="I7" s="33"/>
    </row>
    <row r="8" spans="1:9" ht="63" customHeight="1" thickBot="1">
      <c r="A8" s="49" t="s">
        <v>66</v>
      </c>
      <c r="B8" s="50"/>
      <c r="C8" s="40"/>
      <c r="G8" s="33"/>
      <c r="H8" s="33"/>
      <c r="I8" s="33"/>
    </row>
    <row r="9" spans="1:9" ht="27.75" thickTop="1"/>
  </sheetData>
  <mergeCells count="3">
    <mergeCell ref="A7:B7"/>
    <mergeCell ref="A8:B8"/>
    <mergeCell ref="B1:C1"/>
  </mergeCells>
  <printOptions horizontalCentered="1" verticalCentered="1"/>
  <pageMargins left="0.25" right="0.25" top="0" bottom="0" header="0" footer="0"/>
  <pageSetup paperSize="9" scale="12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لیست کامل اقلام</vt:lpstr>
      <vt:lpstr>فرم پیشنهاد قیمت مزایده</vt:lpstr>
      <vt:lpstr>'فرم پیشنهاد قیمت مزایده'!Print_Titles</vt:lpstr>
      <vt:lpstr>'لیست کامل اقلام'!Print_Titles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Omid Babaei</dc:creator>
  <cp:lastModifiedBy>Omid Forouzesh</cp:lastModifiedBy>
  <cp:lastPrinted>2022-04-16T05:10:29Z</cp:lastPrinted>
  <dcterms:created xsi:type="dcterms:W3CDTF">2022-04-04T10:08:22Z</dcterms:created>
  <dcterms:modified xsi:type="dcterms:W3CDTF">2022-04-16T05:11:35Z</dcterms:modified>
</cp:coreProperties>
</file>